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报价汇总表" sheetId="2" r:id="rId1"/>
  </sheets>
  <definedNames>
    <definedName name="_xlnm._FilterDatabase" localSheetId="0" hidden="1">报价汇总表!$B$3:$T$40</definedName>
    <definedName name="_xlnm.Print_Titles" localSheetId="0">报价汇总表!$1:$3</definedName>
    <definedName name="_xlnm.Print_Area" localSheetId="0">报价汇总表!$A$1:$T$42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62" name="ID_CD888B2A527A4D6EBA1A5F7E28340E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93150" y="71013955"/>
          <a:ext cx="1504315" cy="128778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61" name="ID_02B8A6F4CA4B46608D67B85A923E53CE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578215" y="68230750"/>
          <a:ext cx="1760855" cy="9804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0" name="ID_D1A945FBA58540F88A8801A2AD2B1EF7" descr="812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654415" y="65171320"/>
          <a:ext cx="1377950" cy="1151255"/>
        </a:xfrm>
        <a:prstGeom prst="rect">
          <a:avLst/>
        </a:prstGeom>
      </xdr:spPr>
    </xdr:pic>
  </etc:cellImage>
  <etc:cellImage>
    <xdr:pic>
      <xdr:nvPicPr>
        <xdr:cNvPr id="2" name="ID_022B24D0192D4A2CB8A16E0B24BECA3B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852535" y="82330290"/>
          <a:ext cx="1029970" cy="1177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8" name="ID_979D93C982DB4F28B71127C27D4F2F2F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728710" y="159318960"/>
          <a:ext cx="1019810" cy="4451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1" name="ID_F3A2C38AF667423FB30FD3CC7AB2B718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721725" y="221644845"/>
          <a:ext cx="996950" cy="42862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<sst xmlns="http://schemas.openxmlformats.org/spreadsheetml/2006/main" count="172" uniqueCount="91">
  <si>
    <t>安徽省交通控股集团有限公司2025年度新建改建路段服务区电器采购及安装项目</t>
  </si>
  <si>
    <t>单位：元</t>
  </si>
  <si>
    <t>序号</t>
  </si>
  <si>
    <t>编号</t>
  </si>
  <si>
    <t>区域</t>
  </si>
  <si>
    <t>设施设备名称</t>
  </si>
  <si>
    <t>项目特征</t>
  </si>
  <si>
    <t>吕寨</t>
  </si>
  <si>
    <t>阜南东</t>
  </si>
  <si>
    <t>天华</t>
  </si>
  <si>
    <t>竹丝湖</t>
  </si>
  <si>
    <t>金社</t>
  </si>
  <si>
    <t>漆园</t>
  </si>
  <si>
    <t>王庄</t>
  </si>
  <si>
    <t>广德</t>
  </si>
  <si>
    <t>吴圩</t>
  </si>
  <si>
    <t>涡阳北</t>
  </si>
  <si>
    <t>合计数量</t>
  </si>
  <si>
    <t>单位</t>
  </si>
  <si>
    <t>单价（元）</t>
  </si>
  <si>
    <t>合价
（元）</t>
  </si>
  <si>
    <t>参考图片</t>
  </si>
  <si>
    <t>便利店</t>
  </si>
  <si>
    <t>电脑</t>
  </si>
  <si>
    <t>1.品牌：国际品牌，主板、电源等关键部件有原厂商统一品牌标志
2.CPU ：≥Intel第十二代酷睿  i5-12400处理器 ；
3.芯片组：Intel B460系列及以上芯片组，主板与整机同品牌；
4.内存：内存≥8GB GDDR4-2666 内存（出厂标配）；内存插槽≥2个，最大支持16GB；
5.硬盘：1TB+256GBSSD混合硬盘（出厂标配）；
6.显卡：Intel高清集成显卡；
7.声卡：集成；
8.接口：前置至少2个USB3.0接口，后置不少于4个USB接口，1个千兆网卡端口，1个原生VGA接口，1个原生DP端口；
9.显示器：显示器≥21.5寸LED显示器，与主机同品牌；
10.扩展槽：1个PCIe 16x，1个 PCI 插槽，2个 PCIe 1x 插槽；
11.售后服务：厂家承诺整机三年保修及第二个自然日原厂工程师上门服务（上门服务≥1年，之后为送修），购买后原厂官网可查验证。厂家在当地有维修站（官网可查询），提供厂家大客户专家专人 400 和 800 售后服务热线电话；投标前提供原厂售后服务承诺函和授权原件。
12.本产品所有组件必须是原厂原配，不允许经销商私自更改产品组件，以免造成兼容性问题。</t>
  </si>
  <si>
    <t>台</t>
  </si>
  <si>
    <t>爱普生喷墨打印机</t>
  </si>
  <si>
    <t>打印分辨率：5760x1440dpi
产品尺寸：约403×369×149mm
产品重量：约6kg-8kg
打印分辨率 5760x1440dpi
打印速度
黑色文本（A4）：约22页/分钟(经济模式)
彩色文本(A4)：约22页/分钟(经济模式)x8
黑色文本(A4)：约8页/分钟(标准模式)x1
彩色文本(A4)：约8页/分钟(标准模式)x1
环境参数 工作温度：10-35℃，工作湿度：20-80%</t>
  </si>
  <si>
    <t>爱普生针式打印机</t>
  </si>
  <si>
    <t>635KII,点阵式打印，票据针式打印机(平推式)
打印方式：点阵击打式
打印方向：双向逻辑查找
打印宽度：82列(10cpi)
打印针数：24针 打印头寿命:4亿次/针
色带性能：色带型号:黑色色带架S015583(S015290）黑色色带芯 S010076
色带寿命:400万字符(信函模式)，800万字符(草体模式)
接口类型：USB2.0，IEEE1284双向并口</t>
  </si>
  <si>
    <t>办公区域</t>
  </si>
  <si>
    <t>彩色数码复合机</t>
  </si>
  <si>
    <t>数码复合机
颜色类型 彩色
涵盖功能 复印/打印/扫描
速度类型 中速
最大原稿尺寸 A3
供纸容量 标配纸盒：500页，手送纸盘：100页
出纸容量 最大：250页（80g纸）+30页（使用作业分离器）
介质重量 纸盒/手送纸盘：60-256g/㎡，双面打印：60-220g/㎡
耗材描述 碳粉TK-8118(C/M/Y/K)：6000/12000页
自动输稿器 标配，双面自动输稿器，容量50页
网络功能 支持有线网络打印
复印速度 彩色/黑白：24cpm</t>
  </si>
  <si>
    <t>投影仪</t>
  </si>
  <si>
    <t>1、投影技术：3LCD ；
2、投影机亮度：3000ISO流明，光源类型：汞灯光源；
3、灯泡寿命≥20000H(节能模式)；
4、投射比：1.19~1.61，变焦倍数：1.35倍；
5、四角校正技术，智能辅助校正；
6、光学分辨率：1920*1080dpi，兼容1080p、2K、4K分辨率；
7.光源功率：188w；
8.投影焦躁类型：长焦
*7、接口：HDMI x 2；USB A x 2；RJ45 x 1；SPDIF x 1；音频输出x1;蓝牙4:2 x1；无线（可选组件），支持DLNA; Screen Mirror; Airplay
8、WIFI/蓝牙自动搜索，一键直连；
9、自带声音输出，功率1W；遥控器语音遥控</t>
  </si>
  <si>
    <t>音响</t>
  </si>
  <si>
    <t xml:space="preserve">类型：会议室壁挂全频有源/无源音箱
功率：≥200W RMS
频率响应：60Hz-18kHz (±3dB)
灵敏度：≥90dB (1W/1m)
覆盖角度：水平90°×垂直60°
安装方式：壁挂/吊装/支架（需明确）
阻抗：8Ω（无源音箱需匹配功放）
防护等级：IP44（可选，潮湿环境需防潮）
安装：包安装、调试等
品牌资质：国际/国内知名品牌
质保：≥3年硬件保修
连接：支持蓝牙连接、网络连接，适配会议投影设备
</t>
  </si>
  <si>
    <t>双门冰箱</t>
  </si>
  <si>
    <t>类型：双门直立式（冷藏+冷冻独立分区）
容量：
总容积：≥400L（冷藏≥250L，冷冻≥150L）
适用人数：满足20-50人办公区域需求
2. 制冷性能
制冷方式：风冷无霜（避免手动除霜）
噪音等级：≤42dB（静音设计，适合办公环境）
3. 能效与环保
能效等级：国家一级能效（或国际同等标准如ENERGY STAR）
制冷剂：环保型（如R600a）
4. 功能设计
储物布局：
冷藏室：可调层架+果蔬抽屉+门架（饮料位≥6瓶装）
冷冻室：抽屉式分层（防串味）
智能功能（可选）：
温度数字显示+异常报警
假日模式（节能运行）
安全设计：
断电记忆功能
门未关报警（≥3分钟提醒）
5. 材质与耐久性
内胆材质：抗菌ABS（易清洁）
门封条：磁吸式双层密封（防冷气泄漏）
外壳：金属面板或高强度VCM覆膜（防划伤）
6. 安装与维护
电源：220V/50Hz，功率≤150W
散热要求：两侧及背部预留≥10cm空间
保修：整机1年，压缩机3年（提供全国联保服务）
7. 其他要求
品牌资质：商用/家用主流品牌
认证标准：通过CCC、ISO9001等认证
附加服务：免费送货安装</t>
  </si>
  <si>
    <t>咖啡店</t>
  </si>
  <si>
    <t>柜式空调</t>
  </si>
  <si>
    <t>1.电压220v,5匹，一级能效，适用室外温度-35度至60度，双排铜管，恒温变频，使用环保冷媒。</t>
  </si>
  <si>
    <t>面馆、小吃</t>
  </si>
  <si>
    <t>热水器</t>
  </si>
  <si>
    <t>机器尺寸：825*480*465
mm
额定功率：2200W  容量：80L   净重：25kg 
额定电源：220V-50Hz 能效等级：1级 热水输出率：70%
1.预约功能：用水提前预约，暖心热水随时使用。
2.节能省电：40度温水随用随有，避免高温反复加热，节能省心。
3.热水量可视：剩余热水量实时掌握。
4.速热：2.2KW速热洗，老小区也能轻松装。
5.安全：防电墙专利发明者，洗澡无需断电，19年零事故、主动监测全屋电路、6重用安全电防护系统：防电墙、防水、防干烧、防喷溅、全屋监测、防过压。</t>
  </si>
  <si>
    <t>快餐</t>
  </si>
  <si>
    <t>机器尺寸：825*480*465
mm
额定功率：2200W  容量：80L   净重：25kg 
额定电源：220V-50Hz 能效等级：1级 热水输出率：70%
1.预约功能：用水提前预约，暖心热水随时使用。
2.节能省电：40度温水随用随有，避免高温反复加热，节能省心。
3.热水量可视：剩余热水量实时掌握。
4.速热：2.2KW速热洗，老小区也能轻松装。
5.安全：防电墙专利发明者，洗澡无需断电，19年零事故、主动监测全屋电路。
6.重用安全电防护系统：防电墙、防水、防干烧、防喷溅、全屋监测、防过压。</t>
  </si>
  <si>
    <t>员工餐</t>
  </si>
  <si>
    <t>台式电脑</t>
  </si>
  <si>
    <t>笔记本电脑</t>
  </si>
  <si>
    <t>1.品牌：国际品牌，主板、电源等关键部件有原厂商统一品牌标志
2.CPU ：≥4核8线程，主频≥1.8G Intel或AMD同性能处理器； 
2.内存：≥16G DDR4 2400MHz 内存，具有2个内存扩展槽位  ；
3.硬盘：≥512G M.2 SSD 硬盘；
4.网卡：802.11 AC 无线网卡（集成蓝牙功能）；
5.键盘：防泼溅键盘  ；
6.摄像头：720P高清摄像头；
7.电池：内置35WHr以上电池； 
8.接口：2个USB 3.1G1、1个USB3.1 G2 TYPE-C或雷电、1个USB2.0，HDMI、耳麦二合一接口、RJ45 网口；
9.屏幕：14.0” FHD全高清液晶显示屏（1920x1080）；
10.系统：预装Windows 10正版操作系统
11厚度：&lt;20.00mm
12.售后服务：厂家承诺整机一年保修及第二个自然日原厂工程师上门服务（上门服务≥1年，之后为送修），购买后原厂官网可查验证。厂家在当地有维修站（官网可查询），提供厂家大客户专家专人 400 和 800 售后服务热线电话；投标前提供原厂售后服务承诺函和授权原件。
13.本产品所有组件必须是原厂原配，不允许经销商私自更改产品组件，以免造成兼容性问题。</t>
  </si>
  <si>
    <t>彩色激光多功能一体机（公用）</t>
  </si>
  <si>
    <t>基础信息 
产品类型彩色激光多功能一体机 
涵盖功能打印/复印/扫描 
最大处理幅面A3 耗材类型：鼓粉分离
耗材容量标准容量硒鼓：黑色：1500页，彩色：1200页
大容量硒鼓：黑色：3100页，彩色：2300页 
预热时间开机后：≤13秒，从睡眠模式返回：≤6.1秒 
双面功能自动 网络功能支持无线/有线网络打印 
移动打印 打印功能 黑白打印速度单面：21ppm，双面：12.7ppm 
彩色打印速度单面：21ppm，双面：12.7ppm 
打印分辨率1200×1200dpi，600×600dpi 
首页打印时间黑白≤10.4秒，彩色≤10.5秒 
打印负荷2-5万页：大致3万页 
打印其它性能U盘直接打印：支持JPEG，TIFF，PDF格式文件
特殊打印功能：安全打印，多合一打印，手册打印，缩放打印，海报打印，水印打印，组合打印，分套打印，分组打印，省墨打印等 
复印功能 复印速度22ppm 复印分辨率600×600dpi 
首页复印时间黑白≤6.9秒，彩色≤9.8秒 
N合1复印将2页或4页内容缩小复印到1页上 
证卡复印ID卡复印 缩放范围25-400%（最小调整量为1%） 
复印其它性能特殊复印功能：缩放复印，分套复印，护照复印，消除黑框等 
扫描功能 扫描控制器标准配置 
扫描元件CIS 光学分辨率稿台玻璃：600dpi×600dpi
自动输稿器：300dpi×300dpi 扫描尺寸稿台玻璃：216×297mm（最大），自动输稿器：216×355.6mm（最大） 
扫描格式JPEG，PDF，TIFF 扫描其它性能支持网络扫描，支持扫描至U盘，速度30张/分钟
存储格式（扫描至U盘）：PDF，PDF（压缩），PDF（压缩/OCR），PDF（OCR），JPEG，TIFF 介质规格 
介质类型普通纸，薄纸，再生纸，彩色纸，厚纸，铜版纸，标签纸，明信片，信封 
介质尺寸A3，A4，A5，B5，A5横向，LTR，LGL，STMT，EXEC，16K，明信片，Index Card，信封，自定义尺寸（最小76.2x127.0mm-最大216.0x355.6mm）等 
介质重量薄纸：60g/㎡，普通纸：61-105g/㎡，再生纸：61-82g/㎡，彩色纸：61-69g/㎡，厚纸：106-163g/㎡，铜版纸：100-200g/㎡ 
供纸盒容量标配：480页，多功能纸盒：1页 输出容量100页 
自动供纸器50页以上自动进稿器：支持，达到50页 
其它参数 显示屏5英寸 内存 1GB 接口类型10Base-T/100Base-TX/1000Base-T（RJ-45网络接口），USB 2.0，Wi-Fi 802.11b/g/n</t>
  </si>
  <si>
    <t>黑白激光打印机（桌面用）</t>
  </si>
  <si>
    <t>类型：黑白激光
最大打印幅面：A4，支持自动双面打印
支持纸张尺寸：A4,A5,B5,LETTER(不小于A6）
内存：标配/最大：64MB
连接性：高速USB2.0端口；无线802.11a/b/g/n(2.4/5GHz)；以太网端口10/100BT
耗材类型：鼓粉分离
打印速度：20页/分钟
纸张处理：进纸盒：250页；出纸盒：100页
电源类型：内置电源；电源要求：220伏输入电压；220-240伏交流电，50/60hz</t>
  </si>
  <si>
    <t>验钞机</t>
  </si>
  <si>
    <t>屏幕数量：双屏幕  等级：B级  语音提示：是   鉴伪方式：磁性检测：安全线检测：荧光检测：红外鉴伪：幅画鉴伪；币种：人名币：支持复读：</t>
  </si>
  <si>
    <t>碎纸机</t>
  </si>
  <si>
    <t xml:space="preserve">入口个数：2个（双刀双入口）
入口宽度：220mm（光盘入口：30mm）；；
碎纸张数：18张(70g/m²A4)；
碎断尺寸：4*35 mm；
保密等级：4级（依据德国碎纸标准DIN66399）；
可碎介质：纸、信用卡、订书针、大头针、回形针、光盘；
碎纸速度：2.2 m/min；
机器噪音：&lt;58dB;
连续碎纸时间：120分钟；
垃圾桶容积30升；
工作电源：220VAC/50Hz；
工作功率：≤350W；
工作电流：2A；
产品尺寸：380x320x585mm；
产品净重：15kg
智控功能：过热/过载保护、自动进退纸功能、手动进纸/退纸功能、自动防卡纸功能、满纸功能。
涡轮风冷专利技术 连续碎纸时间2小时 
获国家保密测评中心涉密产品资质认证
</t>
  </si>
  <si>
    <t>扫描仪</t>
  </si>
  <si>
    <t>产品类型 馈纸式
最大幅面 A4
扫描元件 CIS×2（上下各一个）
光学分辨率 600dpi
扫描速度 A4，纵向：
自动模式(默认)：单面/双面30ppm
普通模式(彩色/灰度150dpi，黑白300dpi)：单面/双面30ppm
精细模式(彩色/灰度200dpi，黑白400dpi)：单面/双面30ppm
超精细模式(彩色/灰度300dpi，黑白600dpi)：单面/双面30ppm
最佳模式(彩色/灰度600dpi，黑白1200dpi)：单面/双面8ppm
接口类型 USB3.1 Gen1，USB3.0，USB2.0，USB1.1（连接方式：Type-B）
WiFi IEEE802.11a/b/g/n/ac，2.4/5GHz
性能参数
扫描光源 RGB三色（红/绿/蓝）
扫描模式 彩色、灰阶、黑白、自动（自动检测彩色、灰阶、黑白）
送稿器容量 50页（A4，80g/m2）
自动进纸器 支持
介质尺寸 最小：50.8×50.8mm，最大：216×360mm
手动扫描：A3，B4，279×432mm
长页扫描：3000mm（863mm-32bit）
扫描至移动端：863mm（双面），1726mm（单面）
名片：0.76mm及以下（可兼容ISO 7 8 10 ID-1尺寸，包括有浮雕花纹的卡片）
介质重量 40-209g/m2，A8及以下：128-209g/m2
双面扫描 支持
保修信息 保修政策全国联保，享受三包服务，质保时间 1年</t>
  </si>
  <si>
    <t>生活电器</t>
  </si>
  <si>
    <t>洗衣机</t>
  </si>
  <si>
    <t>1、产品颜色：白色/灰色  变频；开门方式：前开式；                                                                                                                                                                                                                                   2、自动化程度：全自动、控制方式：电脑式                                                                                                                                                                                                                                           3、洗衣容量：8KG；排水方式：上/下排水、洗涤功率：450瓦                                                                                                                                                                                                                                             4、显示屏：LED数码显示                                                                                                                                                                                                                                          5、脱水容量：8KG                                                                                                                        6、洗涤噪音62分贝                                                                                                                      7、转速：1200转/分                                                                                                                      8、自动断电：有；                                                                                                                       9、内桶材料：不锈钢星钻内筒                                                                                                               10、箱体材料：PCM彩钢板                                                                                                                                                                                                                                 11、国家能效等级：1级；电压/频率：220v/50Hz</t>
  </si>
  <si>
    <t>电视</t>
  </si>
  <si>
    <t>1、电视机尺寸：43英寸
2、显示技术：LED背光源，液晶面板达到A+级
3、物理分辨率：≥3840*2160
4、RAM:2GB；ROM:16GB
5、接口要求：电源输入*1，调试端口*1，网口*1，USB2.0*2，音视频输入*1，HDMI(ARC)*1，HDMI*1，有线/天线输入*1，数字音频输出（同轴）×1；所有接口必须为原厂一体化接口，不接受外接转换。
6、低功耗，整机功率≤110W；
7、能效等级：2级
8、包含所有的安装及辅材</t>
  </si>
  <si>
    <t>1.5匹挂式空调(含母婴室、保洁室、岗亭）</t>
  </si>
  <si>
    <t>35挂式空调
1、壁挂式空调；冷暖型；1.5P；定频/变频；                                                                                         2、制冷功率：≦1080W、制冷量：≥3500W；                                                                                                                                                                                                                                                                                                                         3、制热功率：≦1390W、制热量：≥3850W；
4、室内机噪音：≦40db
5、室外机噪音：≦50db
6、循环风量：≥600m3/H
7、适用面积：制冷≥16平方，制热≥17平方
8、能效比：＞3.2
9、能效等级：等于优于3级；                                                                                                       10、电辅热功率≦1100W
11、包含开洞、支架、铜管等所有安装及辅材</t>
  </si>
  <si>
    <t>控制方式： 微电脑式 ；额定电压： 220伏特 ；功率： 2100瓦特；内胆材质： 蓝钻内胆 ；额定内胆压力： 0.75兆帕；水温调节；泄漏电流： ＜0.00125毫安培 ；加热体保修时间： 6年 ；整机包修时间： 6年；储水量：≥80L；包含所有的安装及辅材</t>
  </si>
  <si>
    <t>公共区域电器</t>
  </si>
  <si>
    <t>母婴室温奶器</t>
  </si>
  <si>
    <t>容量≥700ml；功率：200w；尺寸≥20*15*25；电压：220v</t>
  </si>
  <si>
    <t>母婴室烧水壶</t>
  </si>
  <si>
    <t>容量1.7L；电压220v；功率1500W；316L母婴级不锈钢内胆，防干烧，防触电，双层隔热防烫</t>
  </si>
  <si>
    <t>母婴室微波炉</t>
  </si>
  <si>
    <t>容量≥21L；输出功率：700w；额定电压/频率：220v/50HZ；转盘直径：≥245mm；尺寸：≥460*340*280；炉腔尺寸：≥315*325*200（±5mm）</t>
  </si>
  <si>
    <t>母婴室热水器</t>
  </si>
  <si>
    <t>控制方式： 微电脑式 ；额定电压： 220伏特 ；功率： 2100瓦特；内胆材质： 蓝钻内胆 ；额定内胆压力： 0.75兆帕；水温调节；泄漏电流： ＜0.00125毫安培 ；加热体保修时间： 6年 ；整机包修时间： 6年；储水量：≥60L</t>
  </si>
  <si>
    <t>母婴室净水器</t>
  </si>
  <si>
    <t>1、尺寸≥300*330*1030；2、额定电压/频率：220v-50hz；3、额定功率：2110w；4、制热水能力：≥（20L/h≥30℃）</t>
  </si>
  <si>
    <t>母婴室消毒柜</t>
  </si>
  <si>
    <t>类型：立式消毒柜                                              商品毛重：18.5kg消毒星级：二星级层数：3层容量：81-100L类型：立式消毒柜消毒方式：高温，中温功能：烘干，上下分层</t>
  </si>
  <si>
    <t>母婴室冰箱</t>
  </si>
  <si>
    <t>商品类型：冰箱小型双开门家用家电迷你小冰箱风冷无霜/节能直冷二门超薄三开门省电无霜冰箱 商品毛重：40.0kg商品产地：中国大陆能效等级：三级能效变频/定频：定频高度：100.1-140cm面板材质：PCM彩涂板制冷方式：直冷宽度：60cm以下总容积：100-149L主色系：银色系门款式：双门放置方式：独立式控温方式：机械控温深度：50.1-55cm</t>
  </si>
  <si>
    <t>便利店增</t>
  </si>
  <si>
    <t>联想电脑</t>
  </si>
  <si>
    <t>1．扬天m460，i5-12400处理器，21.5寸屏,独立显卡，内存8G，1T硬盘，window10家庭版</t>
  </si>
  <si>
    <t>1．打印分辨率：5760x1440dpi
2．产品尺寸：约403×369×149mm
3．产品重量：约6kg-8kg
4．打印分辨率 5760x1440dpi
5．打印速度
黑色文本（A4）：约22页/分钟(经济模式)
彩色文本(A4)：约22页/分钟(经济模式)x8
黑色文本(A4)：约8页/分钟(标准模式)x1
彩色文本(A4)：约8页/分钟(标准模式)x1
环境参数 工作温度：10-35℃，工作湿度：20-80%</t>
  </si>
  <si>
    <t>1．635KII,点阵式打印，票据针式打印机(平推式)
2．打印方式：点阵击打式
3．打印方向：双向逻辑查找
4．打印宽度：82列(10cpi)
5．打印针数：24针 打印头寿命:4亿次/针
6．色带性能：色带型号:黑色色带架S015583(S015290）黑色色带芯 S010076
7．色带寿命:400万字符(信函模式)，800万字符(草体模式)
8．接口类型：USB2.0，IEEE1284双向并口</t>
  </si>
  <si>
    <t>合计</t>
  </si>
  <si>
    <t>备注:所有产品进场前需报甲方确认品牌，并满足甲方验收要求，在进场时提供产品合格证、检测报告等相关技术资料。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</si>
</sst>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8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3" borderId="3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4">
      <alignment vertical="center"/>
    </xf>
    <xf numFmtId="0" fontId="17" fillId="0" borderId="4">
      <alignment vertical="center"/>
    </xf>
    <xf numFmtId="0" fontId="18" fillId="0" borderId="5">
      <alignment vertical="center"/>
    </xf>
    <xf numFmtId="0" fontId="18" fillId="0" borderId="0">
      <alignment vertical="center"/>
    </xf>
    <xf numFmtId="0" fontId="19" fillId="4" borderId="6">
      <alignment vertical="center"/>
    </xf>
    <xf numFmtId="0" fontId="20" fillId="5" borderId="7">
      <alignment vertical="center"/>
    </xf>
    <xf numFmtId="0" fontId="21" fillId="5" borderId="6">
      <alignment vertical="center"/>
    </xf>
    <xf numFmtId="0" fontId="22" fillId="6" borderId="8">
      <alignment vertical="center"/>
    </xf>
    <xf numFmtId="0" fontId="23" fillId="0" borderId="9">
      <alignment vertical="center"/>
    </xf>
    <xf numFmtId="0" fontId="24" fillId="0" borderId="1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29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9" fillId="15" borderId="0">
      <alignment vertical="center"/>
    </xf>
    <xf numFmtId="0" fontId="29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9" fillId="19" borderId="0">
      <alignment vertical="center"/>
    </xf>
    <xf numFmtId="0" fontId="29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9" fillId="23" borderId="0">
      <alignment vertical="center"/>
    </xf>
    <xf numFmtId="0" fontId="29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9" fillId="27" borderId="0">
      <alignment vertical="center"/>
    </xf>
    <xf numFmtId="0" fontId="29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9" fillId="31" borderId="0">
      <alignment vertical="center"/>
    </xf>
    <xf numFmtId="0" fontId="29" fillId="32" borderId="0">
      <alignment vertical="center"/>
    </xf>
    <xf numFmtId="0" fontId="28" fillId="33" borderId="0">
      <alignment vertical="center"/>
    </xf>
    <xf numFmtId="0" fontId="30" fillId="0" borderId="0">
      <protection locked="0"/>
    </xf>
    <xf numFmtId="0" fontId="30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0" fontId="30" fillId="0" borderId="0">
      <protection locked="0"/>
    </xf>
  </cellStyleXfs>
  <cellXfs count="49"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>
      <alignment vertical="center"/>
    </xf>
    <xf numFmtId="176" fontId="2" fillId="2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177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177" fontId="3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vertical="center"/>
    </xf>
    <xf numFmtId="177" fontId="8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177" fontId="5" fillId="2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由业主支付的费用(修改)" xfId="49"/>
    <cellStyle name="常规_管理处计划表" xfId="50"/>
    <cellStyle name="常规 2 2" xfId="51"/>
    <cellStyle name="常规_荣华世家孙女士-新2" xfId="52"/>
    <cellStyle name="常规 2" xfId="53"/>
  </cellStyles>
  <dxfs count="1">
    <dxf>
      <fill>
        <patternFill patternType="solid">
          <fgColor rgb="FFFFFFFF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6" Type="http://schemas.openxmlformats.org/officeDocument/2006/relationships/image" Target="media/image5.png"/><Relationship Id="rId5" Type="http://schemas.openxmlformats.org/officeDocument/2006/relationships/image" Target="media/image4.png"/><Relationship Id="rId4" Type="http://schemas.openxmlformats.org/officeDocument/2006/relationships/image" Target="media/image3.jpeg"/><Relationship Id="rId3" Type="http://schemas.openxmlformats.org/officeDocument/2006/relationships/image" Target="media/image2.png"/><Relationship Id="rId2" Type="http://schemas.openxmlformats.org/officeDocument/2006/relationships/image" Target="NULL" TargetMode="External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T42"/>
  <sheetViews>
    <sheetView tabSelected="1" view="pageBreakPreview" zoomScaleNormal="115" workbookViewId="0">
      <pane ySplit="3" topLeftCell="A4" activePane="bottomLeft" state="frozen"/>
      <selection/>
      <selection pane="bottomLeft" activeCell="W4" sqref="W4"/>
    </sheetView>
  </sheetViews>
  <sheetFormatPr defaultColWidth="9" defaultRowHeight="13.5"/>
  <cols>
    <col min="1" max="1" width="6.125" style="1" customWidth="1"/>
    <col min="2" max="2" width="6.125" style="2" customWidth="1"/>
    <col min="3" max="3" width="7.63333333333333" style="2" customWidth="1"/>
    <col min="4" max="4" width="9.25" style="2" customWidth="1"/>
    <col min="5" max="5" width="55" style="5" customWidth="1"/>
    <col min="6" max="15" width="5.125" style="2" customWidth="1"/>
    <col min="16" max="16" width="5.375" style="6" customWidth="1"/>
    <col min="17" max="17" width="5" style="2" customWidth="1"/>
    <col min="18" max="18" width="6.66666666666667" style="7" customWidth="1"/>
    <col min="19" max="19" width="8.625" style="7" customWidth="1"/>
    <col min="20" max="20" width="18.625" style="2" customWidth="1"/>
    <col min="21" max="16384" width="9" style="1"/>
  </cols>
  <sheetData>
    <row r="1" s="1" customFormat="1" ht="20.25" spans="2:20">
      <c r="B1" s="8" t="s">
        <v>0</v>
      </c>
      <c r="C1" s="8"/>
      <c r="D1" s="8"/>
      <c r="E1" s="9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34"/>
      <c r="S1" s="34"/>
      <c r="T1" s="35"/>
    </row>
    <row r="2" s="1" customFormat="1" spans="2:20">
      <c r="B2" s="10"/>
      <c r="C2" s="10"/>
      <c r="D2" s="10"/>
      <c r="E2" s="5"/>
      <c r="F2" s="10"/>
      <c r="G2" s="10"/>
      <c r="H2" s="10"/>
      <c r="I2" s="10"/>
      <c r="J2" s="10"/>
      <c r="K2" s="10"/>
      <c r="L2" s="10"/>
      <c r="M2" s="10"/>
      <c r="N2" s="10"/>
      <c r="O2" s="10"/>
      <c r="P2" s="31"/>
      <c r="Q2" s="10"/>
      <c r="R2" s="36"/>
      <c r="S2" s="36"/>
      <c r="T2" s="36" t="s">
        <v>1</v>
      </c>
    </row>
    <row r="3" s="2" customFormat="1" ht="50" customHeight="1" spans="1:20">
      <c r="A3" s="11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32" t="s">
        <v>17</v>
      </c>
      <c r="Q3" s="11" t="s">
        <v>18</v>
      </c>
      <c r="R3" s="37" t="s">
        <v>19</v>
      </c>
      <c r="S3" s="37" t="s">
        <v>20</v>
      </c>
      <c r="T3" s="11" t="s">
        <v>21</v>
      </c>
    </row>
    <row r="4" s="3" customFormat="1" ht="253" customHeight="1" spans="1:20">
      <c r="A4" s="14">
        <v>1</v>
      </c>
      <c r="B4" s="14">
        <v>30</v>
      </c>
      <c r="C4" s="15" t="s">
        <v>22</v>
      </c>
      <c r="D4" s="16" t="s">
        <v>23</v>
      </c>
      <c r="E4" s="17" t="s">
        <v>24</v>
      </c>
      <c r="F4" s="18">
        <v>1</v>
      </c>
      <c r="G4" s="18">
        <v>1</v>
      </c>
      <c r="H4" s="18">
        <v>1</v>
      </c>
      <c r="I4" s="18">
        <v>1</v>
      </c>
      <c r="J4" s="18">
        <v>1</v>
      </c>
      <c r="K4" s="18">
        <v>1</v>
      </c>
      <c r="L4" s="18">
        <v>1</v>
      </c>
      <c r="M4" s="18">
        <v>1</v>
      </c>
      <c r="N4" s="18">
        <v>1</v>
      </c>
      <c r="O4" s="18">
        <v>1</v>
      </c>
      <c r="P4" s="18">
        <f t="shared" ref="P4:P17" si="0">SUM(F4:O4)</f>
        <v>10</v>
      </c>
      <c r="Q4" s="15" t="s">
        <v>25</v>
      </c>
      <c r="R4" s="38"/>
      <c r="S4" s="39"/>
      <c r="T4" s="14"/>
    </row>
    <row r="5" s="3" customFormat="1" ht="150" customHeight="1" spans="1:20">
      <c r="A5" s="14">
        <v>2</v>
      </c>
      <c r="B5" s="14">
        <v>31</v>
      </c>
      <c r="C5" s="15" t="s">
        <v>22</v>
      </c>
      <c r="D5" s="16" t="s">
        <v>26</v>
      </c>
      <c r="E5" s="19" t="s">
        <v>27</v>
      </c>
      <c r="F5" s="18">
        <v>1</v>
      </c>
      <c r="G5" s="18">
        <v>1</v>
      </c>
      <c r="H5" s="18">
        <v>1</v>
      </c>
      <c r="I5" s="18">
        <v>1</v>
      </c>
      <c r="J5" s="18">
        <v>1</v>
      </c>
      <c r="K5" s="18">
        <v>1</v>
      </c>
      <c r="L5" s="18">
        <v>1</v>
      </c>
      <c r="M5" s="18">
        <v>1</v>
      </c>
      <c r="N5" s="18">
        <v>1</v>
      </c>
      <c r="O5" s="18">
        <v>1</v>
      </c>
      <c r="P5" s="18">
        <f t="shared" si="0"/>
        <v>10</v>
      </c>
      <c r="Q5" s="15" t="s">
        <v>25</v>
      </c>
      <c r="R5" s="38"/>
      <c r="S5" s="39"/>
      <c r="T5" s="14"/>
    </row>
    <row r="6" s="3" customFormat="1" ht="138" customHeight="1" spans="1:20">
      <c r="A6" s="14">
        <v>3</v>
      </c>
      <c r="B6" s="14">
        <v>32</v>
      </c>
      <c r="C6" s="15" t="s">
        <v>22</v>
      </c>
      <c r="D6" s="16" t="s">
        <v>28</v>
      </c>
      <c r="E6" s="19" t="s">
        <v>29</v>
      </c>
      <c r="F6" s="18">
        <v>1</v>
      </c>
      <c r="G6" s="18">
        <v>1</v>
      </c>
      <c r="H6" s="18">
        <v>1</v>
      </c>
      <c r="I6" s="18">
        <v>1</v>
      </c>
      <c r="J6" s="18">
        <v>1</v>
      </c>
      <c r="K6" s="18">
        <v>1</v>
      </c>
      <c r="L6" s="18">
        <v>1</v>
      </c>
      <c r="M6" s="18">
        <v>1</v>
      </c>
      <c r="N6" s="18">
        <v>1</v>
      </c>
      <c r="O6" s="18">
        <v>1</v>
      </c>
      <c r="P6" s="18">
        <f t="shared" si="0"/>
        <v>10</v>
      </c>
      <c r="Q6" s="15" t="s">
        <v>25</v>
      </c>
      <c r="R6" s="38"/>
      <c r="S6" s="39"/>
      <c r="T6" s="14"/>
    </row>
    <row r="7" s="3" customFormat="1" ht="165" customHeight="1" spans="1:20">
      <c r="A7" s="14">
        <v>4</v>
      </c>
      <c r="B7" s="14">
        <v>45</v>
      </c>
      <c r="C7" s="15" t="s">
        <v>30</v>
      </c>
      <c r="D7" s="20" t="s">
        <v>31</v>
      </c>
      <c r="E7" s="21" t="s">
        <v>32</v>
      </c>
      <c r="F7" s="18">
        <v>1</v>
      </c>
      <c r="G7" s="18"/>
      <c r="H7" s="18"/>
      <c r="I7" s="14"/>
      <c r="J7" s="14"/>
      <c r="K7" s="18"/>
      <c r="L7" s="18"/>
      <c r="M7" s="14"/>
      <c r="N7" s="14"/>
      <c r="O7" s="18"/>
      <c r="P7" s="18">
        <f t="shared" si="0"/>
        <v>1</v>
      </c>
      <c r="Q7" s="15" t="s">
        <v>25</v>
      </c>
      <c r="R7" s="38"/>
      <c r="S7" s="39"/>
      <c r="T7" s="20" t="str">
        <f>_xlfn.DISPIMG("ID_D1A945FBA58540F88A8801A2AD2B1EF7",1)</f>
        <v>=DISPIMG("ID_D1A945FBA58540F88A8801A2AD2B1EF7",1)</v>
      </c>
    </row>
    <row r="8" s="3" customFormat="1" ht="165" customHeight="1" spans="1:20">
      <c r="A8" s="14">
        <v>5</v>
      </c>
      <c r="B8" s="14">
        <v>46</v>
      </c>
      <c r="C8" s="15" t="s">
        <v>30</v>
      </c>
      <c r="D8" s="20" t="s">
        <v>33</v>
      </c>
      <c r="E8" s="21" t="s">
        <v>34</v>
      </c>
      <c r="F8" s="18">
        <v>1</v>
      </c>
      <c r="G8" s="18"/>
      <c r="H8" s="18"/>
      <c r="I8" s="14"/>
      <c r="J8" s="14"/>
      <c r="K8" s="18"/>
      <c r="L8" s="18"/>
      <c r="M8" s="14"/>
      <c r="N8" s="14"/>
      <c r="O8" s="18"/>
      <c r="P8" s="18">
        <f t="shared" si="0"/>
        <v>1</v>
      </c>
      <c r="Q8" s="15" t="s">
        <v>25</v>
      </c>
      <c r="R8" s="38"/>
      <c r="S8" s="39"/>
      <c r="T8" s="20" t="str">
        <f>_xlfn.DISPIMG("ID_02B8A6F4CA4B46608D67B85A923E53CE",1)</f>
        <v>=DISPIMG("ID_02B8A6F4CA4B46608D67B85A923E53CE",1)</v>
      </c>
    </row>
    <row r="9" s="3" customFormat="1" ht="183" customHeight="1" spans="1:20">
      <c r="A9" s="14">
        <v>6</v>
      </c>
      <c r="B9" s="14">
        <v>47</v>
      </c>
      <c r="C9" s="15" t="s">
        <v>30</v>
      </c>
      <c r="D9" s="20" t="s">
        <v>35</v>
      </c>
      <c r="E9" s="21" t="s">
        <v>36</v>
      </c>
      <c r="F9" s="18">
        <v>2</v>
      </c>
      <c r="G9" s="18"/>
      <c r="H9" s="18"/>
      <c r="I9" s="14"/>
      <c r="J9" s="14"/>
      <c r="K9" s="18"/>
      <c r="L9" s="18"/>
      <c r="M9" s="14"/>
      <c r="N9" s="14"/>
      <c r="O9" s="18"/>
      <c r="P9" s="18">
        <f t="shared" si="0"/>
        <v>2</v>
      </c>
      <c r="Q9" s="15" t="s">
        <v>25</v>
      </c>
      <c r="R9" s="38"/>
      <c r="S9" s="39"/>
      <c r="T9" s="20" t="str">
        <f>_xlfn.DISPIMG("ID_CD888B2A527A4D6EBA1A5F7E28340E02",1)</f>
        <v>=DISPIMG("ID_CD888B2A527A4D6EBA1A5F7E28340E02",1)</v>
      </c>
    </row>
    <row r="10" s="3" customFormat="1" ht="364" customHeight="1" spans="1:20">
      <c r="A10" s="14">
        <v>7</v>
      </c>
      <c r="B10" s="14">
        <v>51</v>
      </c>
      <c r="C10" s="15" t="s">
        <v>30</v>
      </c>
      <c r="D10" s="20" t="s">
        <v>37</v>
      </c>
      <c r="E10" s="21" t="s">
        <v>38</v>
      </c>
      <c r="F10" s="18">
        <v>1</v>
      </c>
      <c r="G10" s="18"/>
      <c r="H10" s="18"/>
      <c r="I10" s="14"/>
      <c r="J10" s="14"/>
      <c r="K10" s="18"/>
      <c r="L10" s="18"/>
      <c r="M10" s="14"/>
      <c r="N10" s="14"/>
      <c r="O10" s="18"/>
      <c r="P10" s="18">
        <f t="shared" si="0"/>
        <v>1</v>
      </c>
      <c r="Q10" s="15" t="s">
        <v>25</v>
      </c>
      <c r="R10" s="38"/>
      <c r="S10" s="39"/>
      <c r="T10" s="20" t="str">
        <f>_xlfn.DISPIMG("ID_022B24D0192D4A2CB8A16E0B24BECA3B",1)</f>
        <v>=DISPIMG("ID_022B24D0192D4A2CB8A16E0B24BECA3B",1)</v>
      </c>
    </row>
    <row r="11" s="3" customFormat="1" ht="41" customHeight="1" spans="1:20">
      <c r="A11" s="14">
        <v>8</v>
      </c>
      <c r="B11" s="14">
        <v>69</v>
      </c>
      <c r="C11" s="15" t="s">
        <v>39</v>
      </c>
      <c r="D11" s="16" t="s">
        <v>40</v>
      </c>
      <c r="E11" s="19" t="s">
        <v>41</v>
      </c>
      <c r="F11" s="18">
        <v>0</v>
      </c>
      <c r="G11" s="18">
        <v>0</v>
      </c>
      <c r="H11" s="18">
        <v>0</v>
      </c>
      <c r="I11" s="14">
        <v>2</v>
      </c>
      <c r="J11" s="14">
        <v>2</v>
      </c>
      <c r="K11" s="18">
        <v>0</v>
      </c>
      <c r="L11" s="18">
        <v>0</v>
      </c>
      <c r="M11" s="14"/>
      <c r="N11" s="14">
        <v>2</v>
      </c>
      <c r="O11" s="18">
        <v>0</v>
      </c>
      <c r="P11" s="18">
        <f t="shared" si="0"/>
        <v>6</v>
      </c>
      <c r="Q11" s="15" t="s">
        <v>25</v>
      </c>
      <c r="R11" s="38"/>
      <c r="S11" s="39"/>
      <c r="T11" s="14"/>
    </row>
    <row r="12" s="3" customFormat="1" ht="42" customHeight="1" spans="1:20">
      <c r="A12" s="14">
        <v>9</v>
      </c>
      <c r="B12" s="14">
        <v>73</v>
      </c>
      <c r="C12" s="15" t="s">
        <v>42</v>
      </c>
      <c r="D12" s="16" t="s">
        <v>40</v>
      </c>
      <c r="E12" s="19" t="s">
        <v>41</v>
      </c>
      <c r="F12" s="18">
        <v>0</v>
      </c>
      <c r="G12" s="18">
        <v>0</v>
      </c>
      <c r="H12" s="18">
        <v>0</v>
      </c>
      <c r="I12" s="14">
        <v>2</v>
      </c>
      <c r="J12" s="14">
        <v>2</v>
      </c>
      <c r="K12" s="18">
        <v>0</v>
      </c>
      <c r="L12" s="18">
        <v>0</v>
      </c>
      <c r="M12" s="14"/>
      <c r="N12" s="14">
        <v>2</v>
      </c>
      <c r="O12" s="18">
        <v>0</v>
      </c>
      <c r="P12" s="18">
        <f t="shared" si="0"/>
        <v>6</v>
      </c>
      <c r="Q12" s="16" t="s">
        <v>25</v>
      </c>
      <c r="R12" s="40"/>
      <c r="S12" s="39"/>
      <c r="T12" s="41"/>
    </row>
    <row r="13" s="3" customFormat="1" ht="112.5" spans="1:20">
      <c r="A13" s="14">
        <v>10</v>
      </c>
      <c r="B13" s="14">
        <v>89</v>
      </c>
      <c r="C13" s="15" t="s">
        <v>42</v>
      </c>
      <c r="D13" s="16" t="s">
        <v>43</v>
      </c>
      <c r="E13" s="19" t="s">
        <v>44</v>
      </c>
      <c r="F13" s="14">
        <v>0</v>
      </c>
      <c r="G13" s="14">
        <v>0</v>
      </c>
      <c r="H13" s="14">
        <v>0</v>
      </c>
      <c r="I13" s="14">
        <v>2</v>
      </c>
      <c r="J13" s="14">
        <v>2</v>
      </c>
      <c r="K13" s="14">
        <v>0</v>
      </c>
      <c r="L13" s="14">
        <v>0</v>
      </c>
      <c r="M13" s="14"/>
      <c r="N13" s="14">
        <v>2</v>
      </c>
      <c r="O13" s="14">
        <v>0</v>
      </c>
      <c r="P13" s="18">
        <f t="shared" si="0"/>
        <v>6</v>
      </c>
      <c r="Q13" s="16" t="s">
        <v>25</v>
      </c>
      <c r="R13" s="40"/>
      <c r="S13" s="39"/>
      <c r="T13" s="41"/>
    </row>
    <row r="14" s="3" customFormat="1" ht="37" customHeight="1" spans="1:20">
      <c r="A14" s="14">
        <v>11</v>
      </c>
      <c r="B14" s="14">
        <v>107</v>
      </c>
      <c r="C14" s="15" t="s">
        <v>45</v>
      </c>
      <c r="D14" s="16" t="s">
        <v>40</v>
      </c>
      <c r="E14" s="19" t="s">
        <v>41</v>
      </c>
      <c r="F14" s="18">
        <v>0</v>
      </c>
      <c r="G14" s="18">
        <v>0</v>
      </c>
      <c r="H14" s="18">
        <v>0</v>
      </c>
      <c r="I14" s="14">
        <v>2</v>
      </c>
      <c r="J14" s="14">
        <v>2</v>
      </c>
      <c r="K14" s="18">
        <v>0</v>
      </c>
      <c r="L14" s="18">
        <v>0</v>
      </c>
      <c r="M14" s="14"/>
      <c r="N14" s="14">
        <v>2</v>
      </c>
      <c r="O14" s="18">
        <v>0</v>
      </c>
      <c r="P14" s="18">
        <f t="shared" si="0"/>
        <v>6</v>
      </c>
      <c r="Q14" s="16" t="s">
        <v>25</v>
      </c>
      <c r="R14" s="40"/>
      <c r="S14" s="39"/>
      <c r="T14" s="41" t="str">
        <f>_xlfn.DISPIMG("ID_979D93C982DB4F28B71127C27D4F2F2F",1)</f>
        <v>=DISPIMG("ID_979D93C982DB4F28B71127C27D4F2F2F",1)</v>
      </c>
    </row>
    <row r="15" s="3" customFormat="1" ht="142" customHeight="1" spans="1:20">
      <c r="A15" s="14">
        <v>12</v>
      </c>
      <c r="B15" s="14">
        <v>119</v>
      </c>
      <c r="C15" s="15" t="s">
        <v>45</v>
      </c>
      <c r="D15" s="16" t="s">
        <v>43</v>
      </c>
      <c r="E15" s="19" t="s">
        <v>46</v>
      </c>
      <c r="F15" s="14">
        <v>0</v>
      </c>
      <c r="G15" s="14">
        <v>0</v>
      </c>
      <c r="H15" s="14">
        <v>0</v>
      </c>
      <c r="I15" s="14">
        <v>2</v>
      </c>
      <c r="J15" s="14">
        <v>2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8">
        <f t="shared" si="0"/>
        <v>4</v>
      </c>
      <c r="Q15" s="16" t="s">
        <v>25</v>
      </c>
      <c r="R15" s="40"/>
      <c r="S15" s="39"/>
      <c r="T15" s="41"/>
    </row>
    <row r="16" s="3" customFormat="1" ht="134" customHeight="1" spans="1:20">
      <c r="A16" s="14">
        <v>13</v>
      </c>
      <c r="B16" s="14">
        <v>139</v>
      </c>
      <c r="C16" s="15" t="s">
        <v>47</v>
      </c>
      <c r="D16" s="16" t="s">
        <v>43</v>
      </c>
      <c r="E16" s="19" t="s">
        <v>46</v>
      </c>
      <c r="F16" s="16"/>
      <c r="G16" s="16"/>
      <c r="H16" s="16"/>
      <c r="I16" s="16">
        <v>1</v>
      </c>
      <c r="J16" s="16">
        <v>1</v>
      </c>
      <c r="K16" s="16"/>
      <c r="L16" s="16"/>
      <c r="M16" s="16"/>
      <c r="N16" s="16">
        <v>1</v>
      </c>
      <c r="O16" s="16"/>
      <c r="P16" s="18">
        <f t="shared" si="0"/>
        <v>3</v>
      </c>
      <c r="Q16" s="16" t="s">
        <v>25</v>
      </c>
      <c r="R16" s="40"/>
      <c r="S16" s="39"/>
      <c r="T16" s="41"/>
    </row>
    <row r="17" s="3" customFormat="1" ht="36" spans="1:20">
      <c r="A17" s="14">
        <v>14</v>
      </c>
      <c r="B17" s="14">
        <v>150</v>
      </c>
      <c r="C17" s="15" t="s">
        <v>47</v>
      </c>
      <c r="D17" s="16" t="s">
        <v>40</v>
      </c>
      <c r="E17" s="19" t="s">
        <v>41</v>
      </c>
      <c r="F17" s="22"/>
      <c r="G17" s="22"/>
      <c r="H17" s="22"/>
      <c r="I17" s="22">
        <v>4</v>
      </c>
      <c r="J17" s="22">
        <v>4</v>
      </c>
      <c r="K17" s="22"/>
      <c r="L17" s="22"/>
      <c r="M17" s="22"/>
      <c r="N17" s="22">
        <v>4</v>
      </c>
      <c r="O17" s="22"/>
      <c r="P17" s="18">
        <f t="shared" si="0"/>
        <v>12</v>
      </c>
      <c r="Q17" s="22" t="s">
        <v>25</v>
      </c>
      <c r="R17" s="42"/>
      <c r="S17" s="39"/>
      <c r="T17" s="14" t="str">
        <f>_xlfn.DISPIMG("ID_F3A2C38AF667423FB30FD3CC7AB2B718",1)</f>
        <v>=DISPIMG("ID_F3A2C38AF667423FB30FD3CC7AB2B718",1)</v>
      </c>
    </row>
    <row r="18" s="2" customFormat="1" ht="223" customHeight="1" spans="1:20">
      <c r="A18" s="14">
        <v>15</v>
      </c>
      <c r="B18" s="14">
        <v>166</v>
      </c>
      <c r="C18" s="15" t="s">
        <v>30</v>
      </c>
      <c r="D18" s="15" t="s">
        <v>48</v>
      </c>
      <c r="E18" s="21" t="s">
        <v>24</v>
      </c>
      <c r="F18" s="18">
        <v>5</v>
      </c>
      <c r="G18" s="18">
        <v>5</v>
      </c>
      <c r="H18" s="18">
        <v>5</v>
      </c>
      <c r="I18" s="18">
        <v>5</v>
      </c>
      <c r="J18" s="18">
        <v>5</v>
      </c>
      <c r="K18" s="18">
        <v>5</v>
      </c>
      <c r="L18" s="18">
        <v>5</v>
      </c>
      <c r="M18" s="18">
        <v>5</v>
      </c>
      <c r="N18" s="18">
        <v>5</v>
      </c>
      <c r="O18" s="18">
        <v>5</v>
      </c>
      <c r="P18" s="18">
        <f t="shared" ref="P18:P40" si="1">SUM(F18:O18)</f>
        <v>50</v>
      </c>
      <c r="Q18" s="41" t="s">
        <v>25</v>
      </c>
      <c r="R18" s="43"/>
      <c r="S18" s="39"/>
      <c r="T18" s="14"/>
    </row>
    <row r="19" s="2" customFormat="1" ht="409" customHeight="1" spans="1:20">
      <c r="A19" s="14">
        <v>16</v>
      </c>
      <c r="B19" s="14">
        <v>167</v>
      </c>
      <c r="C19" s="15" t="s">
        <v>30</v>
      </c>
      <c r="D19" s="15" t="s">
        <v>49</v>
      </c>
      <c r="E19" s="21" t="s">
        <v>50</v>
      </c>
      <c r="F19" s="18">
        <v>1</v>
      </c>
      <c r="G19" s="18">
        <v>1</v>
      </c>
      <c r="H19" s="18">
        <v>1</v>
      </c>
      <c r="I19" s="18">
        <v>1</v>
      </c>
      <c r="J19" s="18">
        <v>1</v>
      </c>
      <c r="K19" s="18">
        <v>1</v>
      </c>
      <c r="L19" s="18">
        <v>1</v>
      </c>
      <c r="M19" s="18">
        <v>1</v>
      </c>
      <c r="N19" s="18">
        <v>1</v>
      </c>
      <c r="O19" s="18">
        <v>1</v>
      </c>
      <c r="P19" s="18">
        <f t="shared" si="1"/>
        <v>10</v>
      </c>
      <c r="Q19" s="41" t="s">
        <v>25</v>
      </c>
      <c r="R19" s="43"/>
      <c r="S19" s="39"/>
      <c r="T19" s="14"/>
    </row>
    <row r="20" s="2" customFormat="1" ht="409" customHeight="1" spans="1:20">
      <c r="A20" s="14">
        <v>17</v>
      </c>
      <c r="B20" s="14">
        <v>168</v>
      </c>
      <c r="C20" s="15" t="s">
        <v>30</v>
      </c>
      <c r="D20" s="15" t="s">
        <v>51</v>
      </c>
      <c r="E20" s="23" t="s">
        <v>52</v>
      </c>
      <c r="F20" s="18">
        <v>1</v>
      </c>
      <c r="G20" s="18">
        <v>1</v>
      </c>
      <c r="H20" s="18">
        <v>1</v>
      </c>
      <c r="I20" s="18">
        <v>1</v>
      </c>
      <c r="J20" s="18">
        <v>1</v>
      </c>
      <c r="K20" s="18">
        <v>1</v>
      </c>
      <c r="L20" s="18">
        <v>1</v>
      </c>
      <c r="M20" s="18">
        <v>1</v>
      </c>
      <c r="N20" s="18">
        <v>1</v>
      </c>
      <c r="O20" s="18">
        <v>1</v>
      </c>
      <c r="P20" s="18">
        <f t="shared" si="1"/>
        <v>10</v>
      </c>
      <c r="Q20" s="14" t="s">
        <v>25</v>
      </c>
      <c r="R20" s="39"/>
      <c r="S20" s="39"/>
      <c r="T20" s="14"/>
    </row>
    <row r="21" s="2" customFormat="1" ht="123" customHeight="1" spans="1:20">
      <c r="A21" s="14">
        <v>18</v>
      </c>
      <c r="B21" s="14">
        <v>169</v>
      </c>
      <c r="C21" s="15" t="s">
        <v>30</v>
      </c>
      <c r="D21" s="24" t="s">
        <v>53</v>
      </c>
      <c r="E21" s="21" t="s">
        <v>54</v>
      </c>
      <c r="F21" s="18">
        <v>2</v>
      </c>
      <c r="G21" s="18">
        <v>2</v>
      </c>
      <c r="H21" s="18">
        <v>2</v>
      </c>
      <c r="I21" s="18">
        <v>2</v>
      </c>
      <c r="J21" s="18">
        <v>2</v>
      </c>
      <c r="K21" s="18">
        <v>2</v>
      </c>
      <c r="L21" s="18">
        <v>2</v>
      </c>
      <c r="M21" s="18">
        <v>2</v>
      </c>
      <c r="N21" s="18">
        <v>2</v>
      </c>
      <c r="O21" s="18">
        <v>2</v>
      </c>
      <c r="P21" s="18">
        <f t="shared" si="1"/>
        <v>20</v>
      </c>
      <c r="Q21" s="41" t="s">
        <v>25</v>
      </c>
      <c r="R21" s="43"/>
      <c r="S21" s="39"/>
      <c r="T21" s="14"/>
    </row>
    <row r="22" s="2" customFormat="1" ht="42" customHeight="1" spans="1:20">
      <c r="A22" s="14">
        <v>19</v>
      </c>
      <c r="B22" s="14">
        <v>170</v>
      </c>
      <c r="C22" s="15" t="s">
        <v>30</v>
      </c>
      <c r="D22" s="20" t="s">
        <v>55</v>
      </c>
      <c r="E22" s="25" t="s">
        <v>56</v>
      </c>
      <c r="F22" s="18">
        <v>2</v>
      </c>
      <c r="G22" s="18">
        <v>2</v>
      </c>
      <c r="H22" s="18">
        <v>2</v>
      </c>
      <c r="I22" s="18">
        <v>2</v>
      </c>
      <c r="J22" s="18">
        <v>2</v>
      </c>
      <c r="K22" s="18">
        <v>2</v>
      </c>
      <c r="L22" s="18">
        <v>2</v>
      </c>
      <c r="M22" s="18">
        <v>2</v>
      </c>
      <c r="N22" s="18">
        <v>2</v>
      </c>
      <c r="O22" s="18">
        <v>2</v>
      </c>
      <c r="P22" s="18">
        <f t="shared" si="1"/>
        <v>20</v>
      </c>
      <c r="Q22" s="41" t="s">
        <v>25</v>
      </c>
      <c r="R22" s="43"/>
      <c r="S22" s="39"/>
      <c r="T22" s="14"/>
    </row>
    <row r="23" s="2" customFormat="1" ht="225" customHeight="1" spans="1:20">
      <c r="A23" s="14">
        <v>20</v>
      </c>
      <c r="B23" s="14">
        <v>171</v>
      </c>
      <c r="C23" s="15" t="s">
        <v>30</v>
      </c>
      <c r="D23" s="20" t="s">
        <v>57</v>
      </c>
      <c r="E23" s="25" t="s">
        <v>58</v>
      </c>
      <c r="F23" s="18">
        <v>2</v>
      </c>
      <c r="G23" s="18">
        <v>2</v>
      </c>
      <c r="H23" s="18">
        <v>2</v>
      </c>
      <c r="I23" s="18">
        <v>2</v>
      </c>
      <c r="J23" s="18">
        <v>2</v>
      </c>
      <c r="K23" s="18">
        <v>2</v>
      </c>
      <c r="L23" s="18">
        <v>2</v>
      </c>
      <c r="M23" s="18">
        <v>2</v>
      </c>
      <c r="N23" s="18">
        <v>2</v>
      </c>
      <c r="O23" s="18">
        <v>2</v>
      </c>
      <c r="P23" s="18">
        <f t="shared" si="1"/>
        <v>20</v>
      </c>
      <c r="Q23" s="41" t="s">
        <v>25</v>
      </c>
      <c r="R23" s="43"/>
      <c r="S23" s="39"/>
      <c r="T23" s="14"/>
    </row>
    <row r="24" s="2" customFormat="1" ht="157" customHeight="1" spans="1:20">
      <c r="A24" s="14">
        <v>21</v>
      </c>
      <c r="B24" s="14">
        <v>172</v>
      </c>
      <c r="C24" s="15" t="s">
        <v>30</v>
      </c>
      <c r="D24" s="15" t="s">
        <v>33</v>
      </c>
      <c r="E24" s="25" t="s">
        <v>34</v>
      </c>
      <c r="F24" s="18">
        <v>1</v>
      </c>
      <c r="G24" s="18">
        <v>1</v>
      </c>
      <c r="H24" s="18">
        <v>1</v>
      </c>
      <c r="I24" s="18">
        <v>1</v>
      </c>
      <c r="J24" s="18">
        <v>1</v>
      </c>
      <c r="K24" s="18">
        <v>1</v>
      </c>
      <c r="L24" s="18">
        <v>1</v>
      </c>
      <c r="M24" s="18">
        <v>1</v>
      </c>
      <c r="N24" s="18">
        <v>1</v>
      </c>
      <c r="O24" s="18">
        <v>1</v>
      </c>
      <c r="P24" s="18">
        <f t="shared" si="1"/>
        <v>10</v>
      </c>
      <c r="Q24" s="14" t="s">
        <v>25</v>
      </c>
      <c r="R24" s="39"/>
      <c r="S24" s="39"/>
      <c r="T24" s="14"/>
    </row>
    <row r="25" s="2" customFormat="1" ht="318" customHeight="1" spans="1:20">
      <c r="A25" s="14">
        <v>22</v>
      </c>
      <c r="B25" s="14">
        <v>173</v>
      </c>
      <c r="C25" s="15" t="s">
        <v>30</v>
      </c>
      <c r="D25" s="15" t="s">
        <v>59</v>
      </c>
      <c r="E25" s="25" t="s">
        <v>60</v>
      </c>
      <c r="F25" s="18">
        <v>1</v>
      </c>
      <c r="G25" s="18">
        <v>1</v>
      </c>
      <c r="H25" s="18">
        <v>1</v>
      </c>
      <c r="I25" s="18">
        <v>1</v>
      </c>
      <c r="J25" s="18">
        <v>1</v>
      </c>
      <c r="K25" s="18">
        <v>1</v>
      </c>
      <c r="L25" s="18">
        <v>1</v>
      </c>
      <c r="M25" s="18">
        <v>1</v>
      </c>
      <c r="N25" s="18">
        <v>1</v>
      </c>
      <c r="O25" s="18">
        <v>1</v>
      </c>
      <c r="P25" s="18">
        <f t="shared" si="1"/>
        <v>10</v>
      </c>
      <c r="Q25" s="14" t="s">
        <v>25</v>
      </c>
      <c r="R25" s="39"/>
      <c r="S25" s="39"/>
      <c r="T25" s="14"/>
    </row>
    <row r="26" s="4" customFormat="1" ht="146" customHeight="1" spans="1:20">
      <c r="A26" s="14">
        <v>23</v>
      </c>
      <c r="B26" s="14">
        <v>174</v>
      </c>
      <c r="C26" s="15" t="s">
        <v>61</v>
      </c>
      <c r="D26" s="20" t="s">
        <v>62</v>
      </c>
      <c r="E26" s="21" t="s">
        <v>63</v>
      </c>
      <c r="F26" s="18">
        <v>4</v>
      </c>
      <c r="G26" s="18">
        <v>4</v>
      </c>
      <c r="H26" s="18">
        <v>8</v>
      </c>
      <c r="I26" s="18">
        <v>0</v>
      </c>
      <c r="J26" s="18">
        <v>0</v>
      </c>
      <c r="K26" s="18">
        <v>4</v>
      </c>
      <c r="L26" s="18">
        <v>8</v>
      </c>
      <c r="M26" s="18">
        <v>8</v>
      </c>
      <c r="N26" s="18">
        <v>8</v>
      </c>
      <c r="O26" s="18">
        <v>4</v>
      </c>
      <c r="P26" s="18">
        <f t="shared" si="1"/>
        <v>48</v>
      </c>
      <c r="Q26" s="15" t="s">
        <v>25</v>
      </c>
      <c r="R26" s="38"/>
      <c r="S26" s="39"/>
      <c r="T26" s="38"/>
    </row>
    <row r="27" s="4" customFormat="1" ht="147" customHeight="1" spans="1:20">
      <c r="A27" s="14">
        <v>24</v>
      </c>
      <c r="B27" s="14">
        <v>175</v>
      </c>
      <c r="C27" s="15" t="s">
        <v>61</v>
      </c>
      <c r="D27" s="20" t="s">
        <v>64</v>
      </c>
      <c r="E27" s="21" t="s">
        <v>65</v>
      </c>
      <c r="F27" s="18">
        <v>3</v>
      </c>
      <c r="G27" s="18">
        <v>3</v>
      </c>
      <c r="H27" s="18">
        <v>6</v>
      </c>
      <c r="I27" s="18">
        <v>0</v>
      </c>
      <c r="J27" s="18">
        <v>0</v>
      </c>
      <c r="K27" s="18">
        <v>3</v>
      </c>
      <c r="L27" s="18">
        <v>6</v>
      </c>
      <c r="M27" s="18">
        <v>3</v>
      </c>
      <c r="N27" s="18">
        <v>8</v>
      </c>
      <c r="O27" s="18">
        <v>3</v>
      </c>
      <c r="P27" s="18">
        <f t="shared" si="1"/>
        <v>35</v>
      </c>
      <c r="Q27" s="15" t="s">
        <v>25</v>
      </c>
      <c r="R27" s="38"/>
      <c r="S27" s="39"/>
      <c r="T27" s="38"/>
    </row>
    <row r="28" s="4" customFormat="1" ht="159" customHeight="1" spans="1:20">
      <c r="A28" s="14">
        <v>25</v>
      </c>
      <c r="B28" s="14">
        <v>176</v>
      </c>
      <c r="C28" s="15" t="s">
        <v>61</v>
      </c>
      <c r="D28" s="20" t="s">
        <v>66</v>
      </c>
      <c r="E28" s="21" t="s">
        <v>67</v>
      </c>
      <c r="F28" s="18">
        <v>10</v>
      </c>
      <c r="G28" s="18">
        <v>10</v>
      </c>
      <c r="H28" s="18">
        <v>20</v>
      </c>
      <c r="I28" s="18">
        <v>0</v>
      </c>
      <c r="J28" s="18">
        <v>0</v>
      </c>
      <c r="K28" s="18">
        <v>10</v>
      </c>
      <c r="L28" s="18">
        <v>20</v>
      </c>
      <c r="M28" s="18">
        <v>10</v>
      </c>
      <c r="N28" s="18">
        <v>23</v>
      </c>
      <c r="O28" s="18">
        <v>10</v>
      </c>
      <c r="P28" s="18">
        <f t="shared" si="1"/>
        <v>113</v>
      </c>
      <c r="Q28" s="15" t="s">
        <v>25</v>
      </c>
      <c r="R28" s="38"/>
      <c r="S28" s="39"/>
      <c r="T28" s="38"/>
    </row>
    <row r="29" s="4" customFormat="1" ht="63" customHeight="1" spans="1:20">
      <c r="A29" s="14">
        <v>26</v>
      </c>
      <c r="B29" s="14">
        <v>177</v>
      </c>
      <c r="C29" s="15" t="s">
        <v>61</v>
      </c>
      <c r="D29" s="15" t="s">
        <v>43</v>
      </c>
      <c r="E29" s="21" t="s">
        <v>68</v>
      </c>
      <c r="F29" s="18">
        <v>8</v>
      </c>
      <c r="G29" s="18">
        <v>8</v>
      </c>
      <c r="H29" s="18">
        <v>16</v>
      </c>
      <c r="I29" s="18">
        <v>0</v>
      </c>
      <c r="J29" s="18">
        <v>0</v>
      </c>
      <c r="K29" s="18">
        <v>8</v>
      </c>
      <c r="L29" s="18">
        <v>16</v>
      </c>
      <c r="M29" s="18">
        <v>8</v>
      </c>
      <c r="N29" s="18">
        <v>21</v>
      </c>
      <c r="O29" s="18">
        <v>8</v>
      </c>
      <c r="P29" s="18">
        <f t="shared" si="1"/>
        <v>93</v>
      </c>
      <c r="Q29" s="15" t="s">
        <v>25</v>
      </c>
      <c r="R29" s="38"/>
      <c r="S29" s="39"/>
      <c r="T29" s="38"/>
    </row>
    <row r="30" s="2" customFormat="1" ht="40" customHeight="1" spans="1:20">
      <c r="A30" s="14">
        <v>27</v>
      </c>
      <c r="B30" s="14">
        <v>178</v>
      </c>
      <c r="C30" s="15" t="s">
        <v>69</v>
      </c>
      <c r="D30" s="15" t="s">
        <v>70</v>
      </c>
      <c r="E30" s="21" t="s">
        <v>71</v>
      </c>
      <c r="F30" s="18">
        <v>2</v>
      </c>
      <c r="G30" s="18">
        <v>2</v>
      </c>
      <c r="H30" s="18">
        <v>4</v>
      </c>
      <c r="I30" s="18">
        <v>0</v>
      </c>
      <c r="J30" s="18">
        <v>0</v>
      </c>
      <c r="K30" s="18">
        <v>2</v>
      </c>
      <c r="L30" s="18">
        <v>4</v>
      </c>
      <c r="M30" s="18">
        <v>2</v>
      </c>
      <c r="N30" s="18">
        <v>2</v>
      </c>
      <c r="O30" s="18">
        <v>2</v>
      </c>
      <c r="P30" s="18">
        <f t="shared" si="1"/>
        <v>20</v>
      </c>
      <c r="Q30" s="15" t="s">
        <v>25</v>
      </c>
      <c r="R30" s="38"/>
      <c r="S30" s="39"/>
      <c r="T30" s="38"/>
    </row>
    <row r="31" s="2" customFormat="1" ht="40" customHeight="1" spans="1:20">
      <c r="A31" s="14">
        <v>28</v>
      </c>
      <c r="B31" s="14">
        <v>179</v>
      </c>
      <c r="C31" s="15" t="s">
        <v>69</v>
      </c>
      <c r="D31" s="15" t="s">
        <v>72</v>
      </c>
      <c r="E31" s="21" t="s">
        <v>73</v>
      </c>
      <c r="F31" s="18">
        <v>2</v>
      </c>
      <c r="G31" s="18">
        <v>2</v>
      </c>
      <c r="H31" s="18">
        <v>4</v>
      </c>
      <c r="I31" s="18">
        <v>0</v>
      </c>
      <c r="J31" s="18">
        <v>0</v>
      </c>
      <c r="K31" s="18">
        <v>2</v>
      </c>
      <c r="L31" s="18">
        <v>4</v>
      </c>
      <c r="M31" s="18">
        <v>2</v>
      </c>
      <c r="N31" s="18">
        <v>2</v>
      </c>
      <c r="O31" s="18">
        <v>2</v>
      </c>
      <c r="P31" s="18">
        <f t="shared" si="1"/>
        <v>20</v>
      </c>
      <c r="Q31" s="15" t="s">
        <v>25</v>
      </c>
      <c r="R31" s="38"/>
      <c r="S31" s="39"/>
      <c r="T31" s="38"/>
    </row>
    <row r="32" s="2" customFormat="1" ht="40" customHeight="1" spans="1:20">
      <c r="A32" s="14">
        <v>29</v>
      </c>
      <c r="B32" s="14">
        <v>180</v>
      </c>
      <c r="C32" s="15" t="s">
        <v>69</v>
      </c>
      <c r="D32" s="15" t="s">
        <v>74</v>
      </c>
      <c r="E32" s="21" t="s">
        <v>75</v>
      </c>
      <c r="F32" s="18">
        <v>2</v>
      </c>
      <c r="G32" s="18">
        <v>2</v>
      </c>
      <c r="H32" s="18">
        <v>4</v>
      </c>
      <c r="I32" s="18">
        <v>0</v>
      </c>
      <c r="J32" s="18">
        <v>0</v>
      </c>
      <c r="K32" s="18">
        <v>2</v>
      </c>
      <c r="L32" s="18">
        <v>4</v>
      </c>
      <c r="M32" s="18">
        <v>2</v>
      </c>
      <c r="N32" s="18">
        <v>2</v>
      </c>
      <c r="O32" s="18">
        <v>2</v>
      </c>
      <c r="P32" s="18">
        <f t="shared" si="1"/>
        <v>20</v>
      </c>
      <c r="Q32" s="15" t="s">
        <v>25</v>
      </c>
      <c r="R32" s="38"/>
      <c r="S32" s="39"/>
      <c r="T32" s="38"/>
    </row>
    <row r="33" s="2" customFormat="1" ht="40" customHeight="1" spans="1:20">
      <c r="A33" s="14">
        <v>30</v>
      </c>
      <c r="B33" s="14">
        <v>181</v>
      </c>
      <c r="C33" s="15" t="s">
        <v>69</v>
      </c>
      <c r="D33" s="15" t="s">
        <v>76</v>
      </c>
      <c r="E33" s="21" t="s">
        <v>77</v>
      </c>
      <c r="F33" s="18">
        <v>2</v>
      </c>
      <c r="G33" s="18">
        <v>2</v>
      </c>
      <c r="H33" s="18">
        <v>4</v>
      </c>
      <c r="I33" s="18">
        <v>0</v>
      </c>
      <c r="J33" s="18">
        <v>0</v>
      </c>
      <c r="K33" s="18">
        <v>2</v>
      </c>
      <c r="L33" s="18">
        <v>4</v>
      </c>
      <c r="M33" s="18">
        <v>2</v>
      </c>
      <c r="N33" s="18">
        <v>2</v>
      </c>
      <c r="O33" s="18">
        <v>2</v>
      </c>
      <c r="P33" s="18">
        <f t="shared" si="1"/>
        <v>20</v>
      </c>
      <c r="Q33" s="15" t="s">
        <v>25</v>
      </c>
      <c r="R33" s="38"/>
      <c r="S33" s="39"/>
      <c r="T33" s="38"/>
    </row>
    <row r="34" s="2" customFormat="1" ht="40" customHeight="1" spans="1:20">
      <c r="A34" s="14">
        <v>31</v>
      </c>
      <c r="B34" s="14">
        <v>182</v>
      </c>
      <c r="C34" s="15" t="s">
        <v>69</v>
      </c>
      <c r="D34" s="15" t="s">
        <v>78</v>
      </c>
      <c r="E34" s="21" t="s">
        <v>79</v>
      </c>
      <c r="F34" s="18">
        <v>2</v>
      </c>
      <c r="G34" s="18">
        <v>2</v>
      </c>
      <c r="H34" s="18">
        <v>4</v>
      </c>
      <c r="I34" s="18">
        <v>0</v>
      </c>
      <c r="J34" s="18">
        <v>0</v>
      </c>
      <c r="K34" s="18">
        <v>2</v>
      </c>
      <c r="L34" s="18">
        <v>4</v>
      </c>
      <c r="M34" s="18">
        <v>2</v>
      </c>
      <c r="N34" s="18">
        <v>2</v>
      </c>
      <c r="O34" s="18">
        <v>2</v>
      </c>
      <c r="P34" s="18">
        <f t="shared" si="1"/>
        <v>20</v>
      </c>
      <c r="Q34" s="15" t="s">
        <v>25</v>
      </c>
      <c r="R34" s="38"/>
      <c r="S34" s="39"/>
      <c r="T34" s="38"/>
    </row>
    <row r="35" s="2" customFormat="1" ht="47" customHeight="1" spans="1:20">
      <c r="A35" s="14">
        <v>32</v>
      </c>
      <c r="B35" s="14">
        <v>183</v>
      </c>
      <c r="C35" s="15" t="s">
        <v>69</v>
      </c>
      <c r="D35" s="15" t="s">
        <v>80</v>
      </c>
      <c r="E35" s="21" t="s">
        <v>81</v>
      </c>
      <c r="F35" s="18">
        <v>2</v>
      </c>
      <c r="G35" s="18">
        <v>2</v>
      </c>
      <c r="H35" s="18">
        <v>4</v>
      </c>
      <c r="I35" s="18">
        <v>0</v>
      </c>
      <c r="J35" s="18">
        <v>0</v>
      </c>
      <c r="K35" s="18">
        <v>2</v>
      </c>
      <c r="L35" s="18">
        <v>4</v>
      </c>
      <c r="M35" s="18">
        <v>2</v>
      </c>
      <c r="N35" s="18">
        <v>2</v>
      </c>
      <c r="O35" s="18">
        <v>2</v>
      </c>
      <c r="P35" s="18">
        <f t="shared" si="1"/>
        <v>20</v>
      </c>
      <c r="Q35" s="15" t="s">
        <v>25</v>
      </c>
      <c r="R35" s="38"/>
      <c r="S35" s="39"/>
      <c r="T35" s="38"/>
    </row>
    <row r="36" s="2" customFormat="1" ht="72" customHeight="1" spans="1:20">
      <c r="A36" s="14">
        <v>33</v>
      </c>
      <c r="B36" s="14">
        <v>184</v>
      </c>
      <c r="C36" s="15" t="s">
        <v>69</v>
      </c>
      <c r="D36" s="15" t="s">
        <v>82</v>
      </c>
      <c r="E36" s="21" t="s">
        <v>83</v>
      </c>
      <c r="F36" s="18">
        <v>2</v>
      </c>
      <c r="G36" s="18">
        <v>2</v>
      </c>
      <c r="H36" s="18">
        <v>4</v>
      </c>
      <c r="I36" s="18">
        <v>0</v>
      </c>
      <c r="J36" s="18">
        <v>0</v>
      </c>
      <c r="K36" s="18">
        <v>2</v>
      </c>
      <c r="L36" s="18">
        <v>4</v>
      </c>
      <c r="M36" s="18">
        <v>2</v>
      </c>
      <c r="N36" s="18">
        <v>2</v>
      </c>
      <c r="O36" s="18">
        <v>2</v>
      </c>
      <c r="P36" s="18">
        <f t="shared" si="1"/>
        <v>20</v>
      </c>
      <c r="Q36" s="15" t="s">
        <v>25</v>
      </c>
      <c r="R36" s="38"/>
      <c r="S36" s="39"/>
      <c r="T36" s="38"/>
    </row>
    <row r="37" s="4" customFormat="1" ht="126" customHeight="1" spans="1:20">
      <c r="A37" s="14">
        <v>34</v>
      </c>
      <c r="B37" s="14">
        <v>275</v>
      </c>
      <c r="C37" s="15" t="s">
        <v>47</v>
      </c>
      <c r="D37" s="26" t="s">
        <v>43</v>
      </c>
      <c r="E37" s="27" t="s">
        <v>44</v>
      </c>
      <c r="F37" s="26">
        <v>1</v>
      </c>
      <c r="G37" s="26">
        <v>1</v>
      </c>
      <c r="H37" s="26">
        <v>1</v>
      </c>
      <c r="I37" s="26">
        <v>1</v>
      </c>
      <c r="J37" s="26">
        <v>1</v>
      </c>
      <c r="K37" s="26">
        <v>1</v>
      </c>
      <c r="L37" s="26">
        <v>1</v>
      </c>
      <c r="M37" s="26">
        <v>1</v>
      </c>
      <c r="N37" s="26">
        <v>1</v>
      </c>
      <c r="O37" s="26">
        <v>1</v>
      </c>
      <c r="P37" s="18">
        <f t="shared" si="1"/>
        <v>10</v>
      </c>
      <c r="Q37" s="26" t="s">
        <v>25</v>
      </c>
      <c r="R37" s="44"/>
      <c r="S37" s="39"/>
      <c r="T37" s="45"/>
    </row>
    <row r="38" s="4" customFormat="1" ht="39" customHeight="1" spans="1:20">
      <c r="A38" s="14">
        <v>35</v>
      </c>
      <c r="B38" s="14">
        <v>357</v>
      </c>
      <c r="C38" s="15" t="s">
        <v>84</v>
      </c>
      <c r="D38" s="28" t="s">
        <v>85</v>
      </c>
      <c r="E38" s="29" t="s">
        <v>86</v>
      </c>
      <c r="F38" s="24"/>
      <c r="G38" s="24"/>
      <c r="H38" s="24"/>
      <c r="I38" s="26"/>
      <c r="J38" s="26"/>
      <c r="K38" s="33">
        <v>1</v>
      </c>
      <c r="L38" s="26"/>
      <c r="M38" s="26"/>
      <c r="N38" s="26"/>
      <c r="O38" s="26"/>
      <c r="P38" s="18">
        <f t="shared" si="1"/>
        <v>1</v>
      </c>
      <c r="Q38" s="28" t="s">
        <v>25</v>
      </c>
      <c r="R38" s="46"/>
      <c r="S38" s="39"/>
      <c r="T38" s="45"/>
    </row>
    <row r="39" s="4" customFormat="1" ht="134" customHeight="1" spans="1:20">
      <c r="A39" s="14">
        <v>36</v>
      </c>
      <c r="B39" s="14">
        <v>358</v>
      </c>
      <c r="C39" s="15" t="s">
        <v>84</v>
      </c>
      <c r="D39" s="28" t="s">
        <v>26</v>
      </c>
      <c r="E39" s="29" t="s">
        <v>87</v>
      </c>
      <c r="F39" s="24"/>
      <c r="G39" s="24"/>
      <c r="H39" s="24"/>
      <c r="I39" s="26"/>
      <c r="J39" s="26"/>
      <c r="K39" s="33">
        <v>1</v>
      </c>
      <c r="L39" s="26"/>
      <c r="M39" s="26"/>
      <c r="N39" s="26"/>
      <c r="O39" s="26"/>
      <c r="P39" s="18">
        <f t="shared" si="1"/>
        <v>1</v>
      </c>
      <c r="Q39" s="28" t="s">
        <v>25</v>
      </c>
      <c r="R39" s="46"/>
      <c r="S39" s="39"/>
      <c r="T39" s="45"/>
    </row>
    <row r="40" s="4" customFormat="1" ht="106" customHeight="1" spans="1:20">
      <c r="A40" s="14">
        <v>37</v>
      </c>
      <c r="B40" s="14">
        <v>359</v>
      </c>
      <c r="C40" s="15" t="s">
        <v>84</v>
      </c>
      <c r="D40" s="28" t="s">
        <v>28</v>
      </c>
      <c r="E40" s="29" t="s">
        <v>88</v>
      </c>
      <c r="F40" s="24"/>
      <c r="G40" s="24"/>
      <c r="H40" s="24"/>
      <c r="I40" s="26"/>
      <c r="J40" s="26"/>
      <c r="K40" s="33">
        <v>1</v>
      </c>
      <c r="L40" s="26"/>
      <c r="M40" s="26"/>
      <c r="N40" s="26"/>
      <c r="O40" s="26"/>
      <c r="P40" s="18">
        <f t="shared" si="1"/>
        <v>1</v>
      </c>
      <c r="Q40" s="28" t="s">
        <v>25</v>
      </c>
      <c r="R40" s="46"/>
      <c r="S40" s="39"/>
      <c r="T40" s="45"/>
    </row>
    <row r="41" s="2" customFormat="1" ht="24" customHeight="1" spans="1:20">
      <c r="A41" s="11" t="s">
        <v>89</v>
      </c>
      <c r="B41" s="11"/>
      <c r="C41" s="11"/>
      <c r="D41" s="11"/>
      <c r="E41" s="11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47"/>
      <c r="S41" s="48">
        <f>SUBTOTAL(9,S4:S40)</f>
        <v>0</v>
      </c>
      <c r="T41" s="30"/>
    </row>
    <row r="42" ht="19" customHeight="1" spans="1:1">
      <c r="A42" s="1" t="s">
        <v>90</v>
      </c>
    </row>
  </sheetData>
  <autoFilter xmlns:etc="http://www.wps.cn/officeDocument/2017/etCustomData" ref="B3:T40" etc:filterBottomFollowUsedRange="0">
    <filterColumn colId="2">
      <colorFilter dxfId="0"/>
      <extLst>
        <colorFilter dxfId="0"/>
        <colorFilter dxfId="1"/>
        <dxfs count="2">
          <dxf>
            <fill>
              <patternFill patternType="solid">
                <fgColor rgb="FFD0CECE"/>
                <bgColor rgb="FFD0CECE"/>
              </patternFill>
            </fill>
          </dxf>
          <dxf>
            <fill>
              <patternFill patternType="solid">
                <fgColor rgb="FFFFFFFF"/>
                <bgColor rgb="FFFFFFFF"/>
              </patternFill>
            </fill>
          </dxf>
        </dxfs>
      </extLst>
    </filterColumn>
    <extLst/>
  </autoFilter>
  <mergeCells count="2">
    <mergeCell ref="B1:T1"/>
    <mergeCell ref="A41:E41"/>
  </mergeCells>
  <dataValidations count="1">
    <dataValidation allowBlank="1" showInputMessage="1" showErrorMessage="1" sqref="Q7:R10 Q26:R29"/>
  </dataValidations>
  <pageMargins left="0.826388888888889" right="0.700694444444445" top="0.629861111111111" bottom="0.751388888888889" header="0.298611111111111" footer="0.298611111111111"/>
  <pageSetup paperSize="9" scale="73" fitToHeight="0" orientation="landscape" horizontalDpi="600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2023-05-12T11:15:00Z</dcterms:created>
  <dcterms:modified xsi:type="dcterms:W3CDTF">2025-09-23T12:14:28Z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169FAD11D7C34C4FBE3208A55496399E_12</vt:lpwstr>
  </property>
</Properties>
</file>